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s\data\上下水道課\中村\水道事業（企業会計）\経営比較分析表\R5経営比較分析表\"/>
    </mc:Choice>
  </mc:AlternateContent>
  <xr:revisionPtr revIDLastSave="0" documentId="13_ncr:1_{6FC3B671-3C4C-45A1-9743-7FB501F8B107}" xr6:coauthVersionLast="36" xr6:coauthVersionMax="36" xr10:uidLastSave="{00000000-0000-0000-0000-000000000000}"/>
  <workbookProtection workbookAlgorithmName="SHA-512" workbookHashValue="keLgcnecl20cJGVhM8znU1wkZGB4BhGYVherag/bTP3YpfiuSzGrCTG5KSNa27RKwqD5+a88zk3QFnv9Wa9TPQ==" workbookSaltValue="pCY2Br3VlAm6dnfoR54OhA==" workbookSpinCount="100000" lockStructure="1"/>
  <bookViews>
    <workbookView xWindow="0" yWindow="0" windowWidth="23040" windowHeight="92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I10" i="4" s="1"/>
  <c r="N6" i="5"/>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BB10" i="4"/>
  <c r="AL10" i="4"/>
  <c r="W10" i="4"/>
  <c r="B10" i="4"/>
  <c r="BB8" i="4"/>
  <c r="AD8" i="4"/>
  <c r="W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<sst xmlns="http://schemas.openxmlformats.org/spreadsheetml/2006/main" count="228" uniqueCount="113">
  <si>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</si>
  <si>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</si>
  <si>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</si>
  <si>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</si>
  <si>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</si>
  <si>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</si>
  <si>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</si>
  <si>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</si>
  <si>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</si>
  <si>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</si>
  <si>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</si>
  <si>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</si>
  <si>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</si>
  <si>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</si>
  <si>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</si>
  <si>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</si>
  <si>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</si>
  <si>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</si>
  <si>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</si>
  <si>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</si>
  <si>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</si>
  <si>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</si>
  <si>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</si>
  <si>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</si>
  <si>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</si>
  <si>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</si>
  <si>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</si>
  <si>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</si>
  <si>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</si>
  <si>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</si>
  <si>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</si>
  <si>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</si>
  <si>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</si>
  <si>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</si>
  <si>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</si>
  <si>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</si>
  <si>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</si>
  <si>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</si>
  <si>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</si>
  <si>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</si>
  <si>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</si>
  <si>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</si>
  <si>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</si>
  <si>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</si>
  <si>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</si>
  <si>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</si>
  <si>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</si>
  <si>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</si>
  <si>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</si>
  <si>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</si>
  <si>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</si>
  <si>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</si>
  <si>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</si>
  <si>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</si>
  <si>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</si>
  <si>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</si>
  <si>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</si>
  <si>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</si>
  <si>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</si>
  <si>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</si>
  <si>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</si>
  <si>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</si>
  <si>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</si>
  <si>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</si>
  <si>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</si>
  <si>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</si>
  <si>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</si>
  <si>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</si>
  <si>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</si>
  <si>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</si>
  <si>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</si>
  <si>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</si>
  <si>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</si>
  <si>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</si>
  <si>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</si>
  <si>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</si>
  <si>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</si>
  <si>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</si>
  <si>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</si>
  <si>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</si>
  <si>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</si>
  <si>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</si>
  <si>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</si>
  <si>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</si>
  <si>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</si>
  <si>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</si>
  <si>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</si>
  <si>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</si>
  <si>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</si>
  <si>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</si>
  <si>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</si>
  <si>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</si>
  <si>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</si>
  <si>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美浜町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</si>
  <si>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</si>
  <si>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</si>
  <si>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</si>
  <si>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</si>
  <si>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</si>
  <si>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</si>
  <si>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</si>
  <si>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</si>
  <si>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</si>
  <si>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</si>
  <si>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</si>
  <si>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</si>
  <si>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</si>
  <si>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</si>
  <si>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</si>
  <si>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</si>
  <si>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施設全体の減価償却の状況は約62％と類似団体及び全国平均に比べて少し老朽化が進んでいる。管路の老朽化度合いも類似団体より老朽化が進んでいるが、類似団体及び全国平均より管路更新ペースは早い状況である。</t>
    <phoneticPr fontId="4"/>
  </si>
  <si>
    <t>現状は安定的な運営が行われているが、節水機器の普及や人口減少等から今後もますます給水収益が減少傾向にあるなかで、業務の効率化に努め、給水原価を抑えさらなる経営改善に努めていきたい。</t>
    <phoneticPr fontId="4"/>
  </si>
  <si>
    <t>①令和5年度は令和4年度より増加し100％を上回っている。また全国平均より下回っている。                                              ②累積欠損は過去5年間0％であり、累積欠損金は発生していない。給水収益は減少傾向にあるが現状を維持できれば欠損金の発生はないと見込んでいる。                 　　　　　　　　　　　　③支払能力はいずれの年も100％を上回っており、現状は流動資産・流動負債は横ばい状況が続くと考えられ、短期的な債務に対する支払能力は保有している。　　　　　　　　　　　　　　　　　　　　④債務残高は、配水管整備工事や送水管布設替設計委託により増加したが、年々減少してきている。　　　　　　　　　　                    ⑤料金回収率は88.36％で、類似団体平均(84.16％)を上回っている。100％を下回ったが回収できる見込みである。　　　　　　　　　　　　　　　　　　　　⑥給水原価は、類似団体及び全国平均より大きく下回っており有収水量1㎥あたり少ない費用で賄われており良好である。　                         ⑦施設利用率については、全国平均や類似団体平均と比較すると低い水準にある。給水人口が減少傾向の状況下、更に利用率の低下が見込まれるので見直しを検討する必要がある。　　　　　　　　　　　　　　　　　　　　⑧有収率は、令和4年度よりは減少したが、類似団体及び全国平均に比較して良好な数値を出している。　　　　　　　　　　</t>
    <rPh sb="7" eb="9">
      <t>レイワ</t>
    </rPh>
    <rPh sb="14" eb="16">
      <t>ゾウカ</t>
    </rPh>
    <rPh sb="289" eb="292">
      <t>ハイスイカン</t>
    </rPh>
    <rPh sb="292" eb="294">
      <t>セイビ</t>
    </rPh>
    <rPh sb="294" eb="296">
      <t>コウジ</t>
    </rPh>
    <rPh sb="297" eb="302">
      <t>ソウスイカンフセツ</t>
    </rPh>
    <rPh sb="302" eb="303">
      <t>カ</t>
    </rPh>
    <rPh sb="303" eb="305">
      <t>セッケイ</t>
    </rPh>
    <rPh sb="305" eb="307">
      <t>イタク</t>
    </rPh>
    <rPh sb="310" eb="312">
      <t>ゾウカ</t>
    </rPh>
    <rPh sb="399" eb="401">
      <t>シタマワ</t>
    </rPh>
    <rPh sb="404" eb="406">
      <t>カイシュウ</t>
    </rPh>
    <rPh sb="409" eb="411">
      <t>ミコ</t>
    </rPh>
    <rPh sb="632" eb="634">
      <t>ゲンショウゾウカ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</si>
</sst>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0.13</c:v>
                </c:pt>
                <c:pt idx="1">
                  <c:v>0.25</c:v>
                </c:pt>
                <c:pt idx="2">
                  <c:v>0.68</c:v>
                </c:pt>
                <c:pt idx="3">
                  <c:v>0.46</c:v>
                </c:pt>
                <c:pt idx="4">
                  <c:v>0.63</c:v>
                </c:pt>
              </c:numCache>
            </c:numRef>
          </c:val>
          <c:extLst>
            <c:ext xmlns:c16="http://schemas.microsoft.com/office/drawing/2014/chart" uri="{C3380CC4-5D6E-409C-BE32-E72D297353CC}">
              <c16:uniqueId val="{00000000-2B7B-420F-B229-6A2DDEFF04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2B7B-420F-B229-6A2DDEFF04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47.73</c:v>
                </c:pt>
                <c:pt idx="1">
                  <c:v>48.16</c:v>
                </c:pt>
                <c:pt idx="2">
                  <c:v>47.72</c:v>
                </c:pt>
                <c:pt idx="3">
                  <c:v>43.83</c:v>
                </c:pt>
                <c:pt idx="4">
                  <c:v>43.35</c:v>
                </c:pt>
              </c:numCache>
            </c:numRef>
          </c:val>
          <c:extLst>
            <c:ext xmlns:c16="http://schemas.microsoft.com/office/drawing/2014/chart" uri="{C3380CC4-5D6E-409C-BE32-E72D297353CC}">
              <c16:uniqueId val="{00000000-7239-465F-82DB-C1C3E614D5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7239-465F-82DB-C1C3E614D5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93.43</c:v>
                </c:pt>
                <c:pt idx="1">
                  <c:v>95.01</c:v>
                </c:pt>
                <c:pt idx="2">
                  <c:v>94.3</c:v>
                </c:pt>
                <c:pt idx="3">
                  <c:v>96.29</c:v>
                </c:pt>
                <c:pt idx="4">
                  <c:v>93.89</c:v>
                </c:pt>
              </c:numCache>
            </c:numRef>
          </c:val>
          <c:extLst>
            <c:ext xmlns:c16="http://schemas.microsoft.com/office/drawing/2014/chart" uri="{C3380CC4-5D6E-409C-BE32-E72D297353CC}">
              <c16:uniqueId val="{00000000-AC73-4101-A7FC-B8A412A434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AC73-4101-A7FC-B8A412A434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104.26</c:v>
                </c:pt>
                <c:pt idx="1">
                  <c:v>112.95</c:v>
                </c:pt>
                <c:pt idx="2">
                  <c:v>112.19</c:v>
                </c:pt>
                <c:pt idx="3">
                  <c:v>104.42</c:v>
                </c:pt>
                <c:pt idx="4">
                  <c:v>104.84</c:v>
                </c:pt>
              </c:numCache>
            </c:numRef>
          </c:val>
          <c:extLst>
            <c:ext xmlns:c16="http://schemas.microsoft.com/office/drawing/2014/chart" uri="{C3380CC4-5D6E-409C-BE32-E72D297353CC}">
              <c16:uniqueId val="{00000000-0963-4B12-AFFA-C9C45C8C5D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0963-4B12-AFFA-C9C45C8C5D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57.45</c:v>
                </c:pt>
                <c:pt idx="1">
                  <c:v>58.99</c:v>
                </c:pt>
                <c:pt idx="2">
                  <c:v>59.67</c:v>
                </c:pt>
                <c:pt idx="3">
                  <c:v>60.95</c:v>
                </c:pt>
                <c:pt idx="4">
                  <c:v>62.11</c:v>
                </c:pt>
              </c:numCache>
            </c:numRef>
          </c:val>
          <c:extLst>
            <c:ext xmlns:c16="http://schemas.microsoft.com/office/drawing/2014/chart" uri="{C3380CC4-5D6E-409C-BE32-E72D297353CC}">
              <c16:uniqueId val="{00000000-A1E7-484E-8770-0463E6F9E2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A1E7-484E-8770-0463E6F9E2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13.57</c:v>
                </c:pt>
                <c:pt idx="1">
                  <c:v>19.420000000000002</c:v>
                </c:pt>
                <c:pt idx="2">
                  <c:v>18.68</c:v>
                </c:pt>
                <c:pt idx="3">
                  <c:v>21.52</c:v>
                </c:pt>
                <c:pt idx="4">
                  <c:v>20.8</c:v>
                </c:pt>
              </c:numCache>
            </c:numRef>
          </c:val>
          <c:extLst>
            <c:ext xmlns:c16="http://schemas.microsoft.com/office/drawing/2014/chart" uri="{C3380CC4-5D6E-409C-BE32-E72D297353CC}">
              <c16:uniqueId val="{00000000-BB19-4036-B844-07A02ABB5A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BB19-4036-B844-07A02ABB5A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96-4EC8-B9C7-861E6494AF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0296-4EC8-B9C7-861E6494AF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590.79999999999995</c:v>
                </c:pt>
                <c:pt idx="1">
                  <c:v>703.84</c:v>
                </c:pt>
                <c:pt idx="2">
                  <c:v>786.34</c:v>
                </c:pt>
                <c:pt idx="3">
                  <c:v>765.44</c:v>
                </c:pt>
                <c:pt idx="4">
                  <c:v>599.08000000000004</c:v>
                </c:pt>
              </c:numCache>
            </c:numRef>
          </c:val>
          <c:extLst>
            <c:ext xmlns:c16="http://schemas.microsoft.com/office/drawing/2014/chart" uri="{C3380CC4-5D6E-409C-BE32-E72D297353CC}">
              <c16:uniqueId val="{00000000-42AD-4685-A035-6E6BCE8924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42AD-4685-A035-6E6BCE8924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280.3</c:v>
                </c:pt>
                <c:pt idx="1">
                  <c:v>298.83</c:v>
                </c:pt>
                <c:pt idx="2">
                  <c:v>258.92</c:v>
                </c:pt>
                <c:pt idx="3">
                  <c:v>281.26</c:v>
                </c:pt>
                <c:pt idx="4">
                  <c:v>305.8</c:v>
                </c:pt>
              </c:numCache>
            </c:numRef>
          </c:val>
          <c:extLst>
            <c:ext xmlns:c16="http://schemas.microsoft.com/office/drawing/2014/chart" uri="{C3380CC4-5D6E-409C-BE32-E72D297353CC}">
              <c16:uniqueId val="{00000000-DB15-4584-8A6B-6BF5F7BC41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DB15-4584-8A6B-6BF5F7BC41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100.13</c:v>
                </c:pt>
                <c:pt idx="1">
                  <c:v>96.71</c:v>
                </c:pt>
                <c:pt idx="2">
                  <c:v>109.9</c:v>
                </c:pt>
                <c:pt idx="3">
                  <c:v>87.07</c:v>
                </c:pt>
                <c:pt idx="4">
                  <c:v>88.36</c:v>
                </c:pt>
              </c:numCache>
            </c:numRef>
          </c:val>
          <c:extLst>
            <c:ext xmlns:c16="http://schemas.microsoft.com/office/drawing/2014/chart" uri="{C3380CC4-5D6E-409C-BE32-E72D297353CC}">
              <c16:uniqueId val="{00000000-90E4-404A-9734-175EB88735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90E4-404A-9734-175EB88735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128.59</c:v>
                </c:pt>
                <c:pt idx="1">
                  <c:v>117.12</c:v>
                </c:pt>
                <c:pt idx="2">
                  <c:v>117.26</c:v>
                </c:pt>
                <c:pt idx="3">
                  <c:v>130.85</c:v>
                </c:pt>
                <c:pt idx="4">
                  <c:v>130.19</c:v>
                </c:pt>
              </c:numCache>
            </c:numRef>
          </c:val>
          <c:extLst>
            <c:ext xmlns:c16="http://schemas.microsoft.com/office/drawing/2014/chart" uri="{C3380CC4-5D6E-409C-BE32-E72D297353CC}">
              <c16:uniqueId val="{00000000-0A5C-4388-98C5-CA53271A18E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0A5C-4388-98C5-CA53271A18E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和歌山県　美浜町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6452</v>
      </c>
      <c r="AM8" s="65"/>
      <c r="AN8" s="65"/>
      <c r="AO8" s="65"/>
      <c r="AP8" s="65"/>
      <c r="AQ8" s="65"/>
      <c r="AR8" s="65"/>
      <c r="AS8" s="65"/>
      <c r="AT8" s="36">
        <f>データ!$S$6</f>
        <v>12.77</v>
      </c>
      <c r="AU8" s="37"/>
      <c r="AV8" s="37"/>
      <c r="AW8" s="37"/>
      <c r="AX8" s="37"/>
      <c r="AY8" s="37"/>
      <c r="AZ8" s="37"/>
      <c r="BA8" s="37"/>
      <c r="BB8" s="54">
        <f>データ!$T$6</f>
        <v>505.25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80.86</v>
      </c>
      <c r="J10" s="37"/>
      <c r="K10" s="37"/>
      <c r="L10" s="37"/>
      <c r="M10" s="37"/>
      <c r="N10" s="37"/>
      <c r="O10" s="64"/>
      <c r="P10" s="54">
        <f>データ!$P$6</f>
        <v>99.15</v>
      </c>
      <c r="Q10" s="54"/>
      <c r="R10" s="54"/>
      <c r="S10" s="54"/>
      <c r="T10" s="54"/>
      <c r="U10" s="54"/>
      <c r="V10" s="54"/>
      <c r="W10" s="65">
        <f>データ!$Q$6</f>
        <v>2321</v>
      </c>
      <c r="X10" s="65"/>
      <c r="Y10" s="65"/>
      <c r="Z10" s="65"/>
      <c r="AA10" s="65"/>
      <c r="AB10" s="65"/>
      <c r="AC10" s="65"/>
      <c r="AD10" s="2"/>
      <c r="AE10" s="2"/>
      <c r="AF10" s="2"/>
      <c r="AG10" s="2"/>
      <c r="AH10" s="2"/>
      <c r="AI10" s="2"/>
      <c r="AJ10" s="2"/>
      <c r="AK10" s="2"/>
      <c r="AL10" s="65">
        <f>データ!$U$6</f>
        <v>6323</v>
      </c>
      <c r="AM10" s="65"/>
      <c r="AN10" s="65"/>
      <c r="AO10" s="65"/>
      <c r="AP10" s="65"/>
      <c r="AQ10" s="65"/>
      <c r="AR10" s="65"/>
      <c r="AS10" s="65"/>
      <c r="AT10" s="36">
        <f>データ!$V$6</f>
        <v>12.77</v>
      </c>
      <c r="AU10" s="37"/>
      <c r="AV10" s="37"/>
      <c r="AW10" s="37"/>
      <c r="AX10" s="37"/>
      <c r="AY10" s="37"/>
      <c r="AZ10" s="37"/>
      <c r="BA10" s="37"/>
      <c r="BB10" s="54">
        <f>データ!$W$6</f>
        <v>495.14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LGFP/YD8yK/oEeDzz2bLlP/igOEoeTEUzfpZR/EQD1pIRPKondG06ubXh7PGW/TT0BLnipyL8mklIOzq+UGKQ==" saltValue="OeG8dkcVJrrg3YBgTcq8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303810</v>
      </c>
      <c r="D6" s="20">
        <f t="shared" si="3"/>
        <v>46</v>
      </c>
      <c r="E6" s="20">
        <f t="shared" si="3"/>
        <v>1</v>
      </c>
      <c r="F6" s="20">
        <f t="shared" si="3"/>
        <v>0</v>
      </c>
      <c r="G6" s="20">
        <f t="shared" si="3"/>
        <v>1</v>
      </c>
      <c r="H6" s="20" t="str">
        <f t="shared" si="3"/>
        <v>和歌山県　美浜町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80.86</v>
      </c>
      <c r="P6" s="21">
        <f t="shared" si="3"/>
        <v>99.15</v>
      </c>
      <c r="Q6" s="21">
        <f t="shared" si="3"/>
        <v>2321</v>
      </c>
      <c r="R6" s="21">
        <f t="shared" si="3"/>
        <v>6452</v>
      </c>
      <c r="S6" s="21">
        <f t="shared" si="3"/>
        <v>12.77</v>
      </c>
      <c r="T6" s="21">
        <f t="shared" si="3"/>
        <v>505.25</v>
      </c>
      <c r="U6" s="21">
        <f t="shared" si="3"/>
        <v>6323</v>
      </c>
      <c r="V6" s="21">
        <f t="shared" si="3"/>
        <v>12.77</v>
      </c>
      <c r="W6" s="21">
        <f t="shared" si="3"/>
        <v>495.14</v>
      </c>
      <c r="X6" s="22">
        <f>IF(X7="",NA(),X7)</f>
        <v>104.26</v>
      </c>
      <c r="Y6" s="22">
        <f t="shared" ref="Y6:AG6" si="4">IF(Y7="",NA(),Y7)</f>
        <v>112.95</v>
      </c>
      <c r="Z6" s="22">
        <f t="shared" si="4"/>
        <v>112.19</v>
      </c>
      <c r="AA6" s="22">
        <f t="shared" si="4"/>
        <v>104.42</v>
      </c>
      <c r="AB6" s="22">
        <f t="shared" si="4"/>
        <v>104.84</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590.79999999999995</v>
      </c>
      <c r="AU6" s="22">
        <f t="shared" ref="AU6:BC6" si="6">IF(AU7="",NA(),AU7)</f>
        <v>703.84</v>
      </c>
      <c r="AV6" s="22">
        <f t="shared" si="6"/>
        <v>786.34</v>
      </c>
      <c r="AW6" s="22">
        <f t="shared" si="6"/>
        <v>765.44</v>
      </c>
      <c r="AX6" s="22">
        <f t="shared" si="6"/>
        <v>599.08000000000004</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280.3</v>
      </c>
      <c r="BF6" s="22">
        <f t="shared" ref="BF6:BN6" si="7">IF(BF7="",NA(),BF7)</f>
        <v>298.83</v>
      </c>
      <c r="BG6" s="22">
        <f t="shared" si="7"/>
        <v>258.92</v>
      </c>
      <c r="BH6" s="22">
        <f t="shared" si="7"/>
        <v>281.26</v>
      </c>
      <c r="BI6" s="22">
        <f t="shared" si="7"/>
        <v>305.8</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100.13</v>
      </c>
      <c r="BQ6" s="22">
        <f t="shared" ref="BQ6:BY6" si="8">IF(BQ7="",NA(),BQ7)</f>
        <v>96.71</v>
      </c>
      <c r="BR6" s="22">
        <f t="shared" si="8"/>
        <v>109.9</v>
      </c>
      <c r="BS6" s="22">
        <f t="shared" si="8"/>
        <v>87.07</v>
      </c>
      <c r="BT6" s="22">
        <f t="shared" si="8"/>
        <v>88.36</v>
      </c>
      <c r="BU6" s="22">
        <f t="shared" si="8"/>
        <v>87.11</v>
      </c>
      <c r="BV6" s="22">
        <f t="shared" si="8"/>
        <v>82.78</v>
      </c>
      <c r="BW6" s="22">
        <f t="shared" si="8"/>
        <v>84.82</v>
      </c>
      <c r="BX6" s="22">
        <f t="shared" si="8"/>
        <v>82.29</v>
      </c>
      <c r="BY6" s="22">
        <f t="shared" si="8"/>
        <v>84.16</v>
      </c>
      <c r="BZ6" s="21" t="str">
        <f>IF(BZ7="","",IF(BZ7="-","【-】","【"&amp;SUBSTITUTE(TEXT(BZ7,"#,##0.00"),"-","△")&amp;"】"))</f>
        <v>【97.82】</v>
      </c>
      <c r="CA6" s="22">
        <f>IF(CA7="",NA(),CA7)</f>
        <v>128.59</v>
      </c>
      <c r="CB6" s="22">
        <f t="shared" ref="CB6:CJ6" si="9">IF(CB7="",NA(),CB7)</f>
        <v>117.12</v>
      </c>
      <c r="CC6" s="22">
        <f t="shared" si="9"/>
        <v>117.26</v>
      </c>
      <c r="CD6" s="22">
        <f t="shared" si="9"/>
        <v>130.85</v>
      </c>
      <c r="CE6" s="22">
        <f t="shared" si="9"/>
        <v>130.19</v>
      </c>
      <c r="CF6" s="22">
        <f t="shared" si="9"/>
        <v>223.98</v>
      </c>
      <c r="CG6" s="22">
        <f t="shared" si="9"/>
        <v>225.09</v>
      </c>
      <c r="CH6" s="22">
        <f t="shared" si="9"/>
        <v>224.82</v>
      </c>
      <c r="CI6" s="22">
        <f t="shared" si="9"/>
        <v>230.85</v>
      </c>
      <c r="CJ6" s="22">
        <f t="shared" si="9"/>
        <v>230.21</v>
      </c>
      <c r="CK6" s="21" t="str">
        <f>IF(CK7="","",IF(CK7="-","【-】","【"&amp;SUBSTITUTE(TEXT(CK7,"#,##0.00"),"-","△")&amp;"】"))</f>
        <v>【177.56】</v>
      </c>
      <c r="CL6" s="22">
        <f>IF(CL7="",NA(),CL7)</f>
        <v>47.73</v>
      </c>
      <c r="CM6" s="22">
        <f t="shared" ref="CM6:CU6" si="10">IF(CM7="",NA(),CM7)</f>
        <v>48.16</v>
      </c>
      <c r="CN6" s="22">
        <f t="shared" si="10"/>
        <v>47.72</v>
      </c>
      <c r="CO6" s="22">
        <f t="shared" si="10"/>
        <v>43.83</v>
      </c>
      <c r="CP6" s="22">
        <f t="shared" si="10"/>
        <v>43.35</v>
      </c>
      <c r="CQ6" s="22">
        <f t="shared" si="10"/>
        <v>49.64</v>
      </c>
      <c r="CR6" s="22">
        <f t="shared" si="10"/>
        <v>49.38</v>
      </c>
      <c r="CS6" s="22">
        <f t="shared" si="10"/>
        <v>50.09</v>
      </c>
      <c r="CT6" s="22">
        <f t="shared" si="10"/>
        <v>50.1</v>
      </c>
      <c r="CU6" s="22">
        <f t="shared" si="10"/>
        <v>49.76</v>
      </c>
      <c r="CV6" s="21" t="str">
        <f>IF(CV7="","",IF(CV7="-","【-】","【"&amp;SUBSTITUTE(TEXT(CV7,"#,##0.00"),"-","△")&amp;"】"))</f>
        <v>【59.81】</v>
      </c>
      <c r="CW6" s="22">
        <f>IF(CW7="",NA(),CW7)</f>
        <v>93.43</v>
      </c>
      <c r="CX6" s="22">
        <f t="shared" ref="CX6:DF6" si="11">IF(CX7="",NA(),CX7)</f>
        <v>95.01</v>
      </c>
      <c r="CY6" s="22">
        <f t="shared" si="11"/>
        <v>94.3</v>
      </c>
      <c r="CZ6" s="22">
        <f t="shared" si="11"/>
        <v>96.29</v>
      </c>
      <c r="DA6" s="22">
        <f t="shared" si="11"/>
        <v>93.89</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57.45</v>
      </c>
      <c r="DI6" s="22">
        <f t="shared" ref="DI6:DQ6" si="12">IF(DI7="",NA(),DI7)</f>
        <v>58.99</v>
      </c>
      <c r="DJ6" s="22">
        <f t="shared" si="12"/>
        <v>59.67</v>
      </c>
      <c r="DK6" s="22">
        <f t="shared" si="12"/>
        <v>60.95</v>
      </c>
      <c r="DL6" s="22">
        <f t="shared" si="12"/>
        <v>62.11</v>
      </c>
      <c r="DM6" s="22">
        <f t="shared" si="12"/>
        <v>47.31</v>
      </c>
      <c r="DN6" s="22">
        <f t="shared" si="12"/>
        <v>47.5</v>
      </c>
      <c r="DO6" s="22">
        <f t="shared" si="12"/>
        <v>48.41</v>
      </c>
      <c r="DP6" s="22">
        <f t="shared" si="12"/>
        <v>50.02</v>
      </c>
      <c r="DQ6" s="22">
        <f t="shared" si="12"/>
        <v>51.38</v>
      </c>
      <c r="DR6" s="21" t="str">
        <f>IF(DR7="","",IF(DR7="-","【-】","【"&amp;SUBSTITUTE(TEXT(DR7,"#,##0.00"),"-","△")&amp;"】"))</f>
        <v>【52.02】</v>
      </c>
      <c r="DS6" s="22">
        <f>IF(DS7="",NA(),DS7)</f>
        <v>13.57</v>
      </c>
      <c r="DT6" s="22">
        <f t="shared" ref="DT6:EB6" si="13">IF(DT7="",NA(),DT7)</f>
        <v>19.420000000000002</v>
      </c>
      <c r="DU6" s="22">
        <f t="shared" si="13"/>
        <v>18.68</v>
      </c>
      <c r="DV6" s="22">
        <f t="shared" si="13"/>
        <v>21.52</v>
      </c>
      <c r="DW6" s="22">
        <f t="shared" si="13"/>
        <v>20.8</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0.13</v>
      </c>
      <c r="EE6" s="22">
        <f t="shared" ref="EE6:EM6" si="14">IF(EE7="",NA(),EE7)</f>
        <v>0.25</v>
      </c>
      <c r="EF6" s="22">
        <f t="shared" si="14"/>
        <v>0.68</v>
      </c>
      <c r="EG6" s="22">
        <f t="shared" si="14"/>
        <v>0.46</v>
      </c>
      <c r="EH6" s="22">
        <f t="shared" si="14"/>
        <v>0.63</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303810</v>
      </c>
      <c r="D7" s="24">
        <v>46</v>
      </c>
      <c r="E7" s="24">
        <v>1</v>
      </c>
      <c r="F7" s="24">
        <v>0</v>
      </c>
      <c r="G7" s="24">
        <v>1</v>
      </c>
      <c r="H7" s="24" t="s">
        <v>93</v>
      </c>
      <c r="I7" s="24" t="s">
        <v>94</v>
      </c>
      <c r="J7" s="24" t="s">
        <v>95</v>
      </c>
      <c r="K7" s="24" t="s">
        <v>96</v>
      </c>
      <c r="L7" s="24" t="s">
        <v>97</v>
      </c>
      <c r="M7" s="24" t="s">
        <v>98</v>
      </c>
      <c r="N7" s="25" t="s">
        <v>99</v>
      </c>
      <c r="O7" s="25">
        <v>80.86</v>
      </c>
      <c r="P7" s="25">
        <v>99.15</v>
      </c>
      <c r="Q7" s="25">
        <v>2321</v>
      </c>
      <c r="R7" s="25">
        <v>6452</v>
      </c>
      <c r="S7" s="25">
        <v>12.77</v>
      </c>
      <c r="T7" s="25">
        <v>505.25</v>
      </c>
      <c r="U7" s="25">
        <v>6323</v>
      </c>
      <c r="V7" s="25">
        <v>12.77</v>
      </c>
      <c r="W7" s="25">
        <v>495.14</v>
      </c>
      <c r="X7" s="25">
        <v>104.26</v>
      </c>
      <c r="Y7" s="25">
        <v>112.95</v>
      </c>
      <c r="Z7" s="25">
        <v>112.19</v>
      </c>
      <c r="AA7" s="25">
        <v>104.42</v>
      </c>
      <c r="AB7" s="25">
        <v>104.84</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590.79999999999995</v>
      </c>
      <c r="AU7" s="25">
        <v>703.84</v>
      </c>
      <c r="AV7" s="25">
        <v>786.34</v>
      </c>
      <c r="AW7" s="25">
        <v>765.44</v>
      </c>
      <c r="AX7" s="25">
        <v>599.08000000000004</v>
      </c>
      <c r="AY7" s="25">
        <v>301.04000000000002</v>
      </c>
      <c r="AZ7" s="25">
        <v>305.08</v>
      </c>
      <c r="BA7" s="25">
        <v>305.33999999999997</v>
      </c>
      <c r="BB7" s="25">
        <v>310.01</v>
      </c>
      <c r="BC7" s="25">
        <v>311.12</v>
      </c>
      <c r="BD7" s="25">
        <v>243.36</v>
      </c>
      <c r="BE7" s="25">
        <v>280.3</v>
      </c>
      <c r="BF7" s="25">
        <v>298.83</v>
      </c>
      <c r="BG7" s="25">
        <v>258.92</v>
      </c>
      <c r="BH7" s="25">
        <v>281.26</v>
      </c>
      <c r="BI7" s="25">
        <v>305.8</v>
      </c>
      <c r="BJ7" s="25">
        <v>551.62</v>
      </c>
      <c r="BK7" s="25">
        <v>585.59</v>
      </c>
      <c r="BL7" s="25">
        <v>561.34</v>
      </c>
      <c r="BM7" s="25">
        <v>538.33000000000004</v>
      </c>
      <c r="BN7" s="25">
        <v>515.14</v>
      </c>
      <c r="BO7" s="25">
        <v>265.93</v>
      </c>
      <c r="BP7" s="25">
        <v>100.13</v>
      </c>
      <c r="BQ7" s="25">
        <v>96.71</v>
      </c>
      <c r="BR7" s="25">
        <v>109.9</v>
      </c>
      <c r="BS7" s="25">
        <v>87.07</v>
      </c>
      <c r="BT7" s="25">
        <v>88.36</v>
      </c>
      <c r="BU7" s="25">
        <v>87.11</v>
      </c>
      <c r="BV7" s="25">
        <v>82.78</v>
      </c>
      <c r="BW7" s="25">
        <v>84.82</v>
      </c>
      <c r="BX7" s="25">
        <v>82.29</v>
      </c>
      <c r="BY7" s="25">
        <v>84.16</v>
      </c>
      <c r="BZ7" s="25">
        <v>97.82</v>
      </c>
      <c r="CA7" s="25">
        <v>128.59</v>
      </c>
      <c r="CB7" s="25">
        <v>117.12</v>
      </c>
      <c r="CC7" s="25">
        <v>117.26</v>
      </c>
      <c r="CD7" s="25">
        <v>130.85</v>
      </c>
      <c r="CE7" s="25">
        <v>130.19</v>
      </c>
      <c r="CF7" s="25">
        <v>223.98</v>
      </c>
      <c r="CG7" s="25">
        <v>225.09</v>
      </c>
      <c r="CH7" s="25">
        <v>224.82</v>
      </c>
      <c r="CI7" s="25">
        <v>230.85</v>
      </c>
      <c r="CJ7" s="25">
        <v>230.21</v>
      </c>
      <c r="CK7" s="25">
        <v>177.56</v>
      </c>
      <c r="CL7" s="25">
        <v>47.73</v>
      </c>
      <c r="CM7" s="25">
        <v>48.16</v>
      </c>
      <c r="CN7" s="25">
        <v>47.72</v>
      </c>
      <c r="CO7" s="25">
        <v>43.83</v>
      </c>
      <c r="CP7" s="25">
        <v>43.35</v>
      </c>
      <c r="CQ7" s="25">
        <v>49.64</v>
      </c>
      <c r="CR7" s="25">
        <v>49.38</v>
      </c>
      <c r="CS7" s="25">
        <v>50.09</v>
      </c>
      <c r="CT7" s="25">
        <v>50.1</v>
      </c>
      <c r="CU7" s="25">
        <v>49.76</v>
      </c>
      <c r="CV7" s="25">
        <v>59.81</v>
      </c>
      <c r="CW7" s="25">
        <v>93.43</v>
      </c>
      <c r="CX7" s="25">
        <v>95.01</v>
      </c>
      <c r="CY7" s="25">
        <v>94.3</v>
      </c>
      <c r="CZ7" s="25">
        <v>96.29</v>
      </c>
      <c r="DA7" s="25">
        <v>93.89</v>
      </c>
      <c r="DB7" s="25">
        <v>78.09</v>
      </c>
      <c r="DC7" s="25">
        <v>78.010000000000005</v>
      </c>
      <c r="DD7" s="25">
        <v>77.599999999999994</v>
      </c>
      <c r="DE7" s="25">
        <v>77.3</v>
      </c>
      <c r="DF7" s="25">
        <v>76.64</v>
      </c>
      <c r="DG7" s="25">
        <v>89.42</v>
      </c>
      <c r="DH7" s="25">
        <v>57.45</v>
      </c>
      <c r="DI7" s="25">
        <v>58.99</v>
      </c>
      <c r="DJ7" s="25">
        <v>59.67</v>
      </c>
      <c r="DK7" s="25">
        <v>60.95</v>
      </c>
      <c r="DL7" s="25">
        <v>62.11</v>
      </c>
      <c r="DM7" s="25">
        <v>47.31</v>
      </c>
      <c r="DN7" s="25">
        <v>47.5</v>
      </c>
      <c r="DO7" s="25">
        <v>48.41</v>
      </c>
      <c r="DP7" s="25">
        <v>50.02</v>
      </c>
      <c r="DQ7" s="25">
        <v>51.38</v>
      </c>
      <c r="DR7" s="25">
        <v>52.02</v>
      </c>
      <c r="DS7" s="25">
        <v>13.57</v>
      </c>
      <c r="DT7" s="25">
        <v>19.420000000000002</v>
      </c>
      <c r="DU7" s="25">
        <v>18.68</v>
      </c>
      <c r="DV7" s="25">
        <v>21.52</v>
      </c>
      <c r="DW7" s="25">
        <v>20.8</v>
      </c>
      <c r="DX7" s="25">
        <v>16.77</v>
      </c>
      <c r="DY7" s="25">
        <v>17.399999999999999</v>
      </c>
      <c r="DZ7" s="25">
        <v>18.64</v>
      </c>
      <c r="EA7" s="25">
        <v>19.510000000000002</v>
      </c>
      <c r="EB7" s="25">
        <v>21.6</v>
      </c>
      <c r="EC7" s="25">
        <v>25.37</v>
      </c>
      <c r="ED7" s="25">
        <v>0.13</v>
      </c>
      <c r="EE7" s="25">
        <v>0.25</v>
      </c>
      <c r="EF7" s="25">
        <v>0.68</v>
      </c>
      <c r="EG7" s="25">
        <v>0.46</v>
      </c>
      <c r="EH7" s="25">
        <v>0.63</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浦出 京子</cp:lastModifiedBy>
  <dcterms:created xsi:type="dcterms:W3CDTF">2025-01-24T06:52:47Z</dcterms:created>
  <dcterms:modified xsi:type="dcterms:W3CDTF">2025-02-19T23:27:13Z</dcterms:modified>
  <cp:category/>
</cp:coreProperties>
</file>