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data\上下水道課\◆下水担当者◆\決算統計・起債台帳\●経営比較分析表\R5\02_経営比較分析表（各団体分）\17_美浜町\"/>
    </mc:Choice>
  </mc:AlternateContent>
  <xr:revisionPtr revIDLastSave="0" documentId="13_ncr:1_{6F807B5E-2D89-421E-9F1D-3EF185D4E61C}" xr6:coauthVersionLast="36" xr6:coauthVersionMax="36" xr10:uidLastSave="{00000000-0000-0000-0000-000000000000}"/>
  <workbookProtection workbookAlgorithmName="SHA-512" workbookHashValue="Tx0Px20dEqUen0IE78t26KCp9ja+da5wBSaSRXqGWwOJyIlgI/1UG+ZIzOH9AmlhFSw0hfKMpIa87rBQrkFtAQ==" workbookSaltValue="u6DVaOq+h34Mfa/2Vyj+MA==" workbookSpinCount="100000" lockStructure="1"/>
  <bookViews>
    <workbookView xWindow="0" yWindow="0" windowWidth="23040" windowHeight="92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<sst xmlns="http://schemas.openxmlformats.org/spreadsheetml/2006/main" count="297" uniqueCount="115">
  <si>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</si>
  <si>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</si>
  <si>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</si>
  <si>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</si>
  <si>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</si>
  <si>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</si>
  <si>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</si>
  <si>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</si>
  <si>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</si>
  <si>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</si>
  <si>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</si>
  <si>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</si>
  <si>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</si>
  <si>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</si>
  <si>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</si>
  <si>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</si>
  <si>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</si>
  <si>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</si>
  <si>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</si>
  <si>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</si>
  <si>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</si>
  <si>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</si>
  <si>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</si>
  <si>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</si>
  <si>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</si>
  <si>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</si>
  <si>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</si>
  <si>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</si>
  <si>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</si>
  <si>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</si>
  <si>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</si>
  <si>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</si>
  <si>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</si>
  <si>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</si>
  <si>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</si>
  <si>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</si>
  <si>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</si>
  <si>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</si>
  <si>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</si>
  <si>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</si>
  <si>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</si>
  <si>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</si>
  <si>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</si>
  <si>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</si>
  <si>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</si>
  <si>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</si>
  <si>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</si>
  <si>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</si>
  <si>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</si>
  <si>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</si>
  <si>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</si>
  <si>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</si>
  <si>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</si>
  <si>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</si>
  <si>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</si>
  <si>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</si>
  <si>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</si>
  <si>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</si>
  <si>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</si>
  <si>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</si>
  <si>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</si>
  <si>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</si>
  <si>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</si>
  <si>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</si>
  <si>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</si>
  <si>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</si>
  <si>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</si>
  <si>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</si>
  <si>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</si>
  <si>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</si>
  <si>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</si>
  <si>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</si>
  <si>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</si>
  <si>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</si>
  <si>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</si>
  <si>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</si>
  <si>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</si>
  <si>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</si>
  <si>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</si>
  <si>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</si>
  <si>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</si>
  <si>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</si>
  <si>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</si>
  <si>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</si>
  <si>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</si>
  <si>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</si>
  <si>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</si>
  <si>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</si>
  <si>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</si>
  <si>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</si>
  <si>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</si>
  <si>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</si>
  <si>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</si>
  <si>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</si>
  <si>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</si>
  <si>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美浜町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</si>
  <si>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</si>
  <si>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</si>
  <si>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</si>
  <si>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</si>
  <si>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</si>
  <si>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</si>
  <si>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</si>
  <si>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</si>
  <si>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</si>
  <si>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</si>
  <si>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</si>
  <si>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</si>
  <si>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</si>
  <si>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</si>
  <si>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</si>
  <si>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</si>
  <si>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和田処理場は平成２年に供用開始以来、硫化水素による機能の低下で、平成２５年度に機能強化対策として当施設の改築更新工事の設計、平成２６・２７年度に工事及び工事監理を実施し、平成２８年度に機能調整工事を実施した。
・入山・上田井処理場は平成８年に供用開始以来、約２３年が経過し、施設内及び各中継ポンプ設備の故障等が発生する場合もあるが、日頃の施設管理の中で保守管理に重点を置き、また、各設備類の耐用年数等を考慮し、オーバーホールや更新をし対応する。</t>
    <rPh sb="1" eb="3">
      <t>ワダ</t>
    </rPh>
    <rPh sb="3" eb="6">
      <t>ショリジョウ</t>
    </rPh>
    <rPh sb="7" eb="9">
      <t>ヘイセイ</t>
    </rPh>
    <rPh sb="10" eb="11">
      <t>ネン</t>
    </rPh>
    <rPh sb="12" eb="14">
      <t>キョウヨウ</t>
    </rPh>
    <rPh sb="14" eb="16">
      <t>カイシ</t>
    </rPh>
    <rPh sb="16" eb="18">
      <t>イライ</t>
    </rPh>
    <rPh sb="19" eb="21">
      <t>リュウカ</t>
    </rPh>
    <rPh sb="21" eb="23">
      <t>スイソ</t>
    </rPh>
    <rPh sb="26" eb="28">
      <t>キノウ</t>
    </rPh>
    <rPh sb="29" eb="31">
      <t>テイカ</t>
    </rPh>
    <rPh sb="33" eb="35">
      <t>ヘイセイ</t>
    </rPh>
    <rPh sb="37" eb="39">
      <t>ネンド</t>
    </rPh>
    <rPh sb="40" eb="42">
      <t>キノウ</t>
    </rPh>
    <rPh sb="42" eb="44">
      <t>キョウカ</t>
    </rPh>
    <rPh sb="44" eb="46">
      <t>タイサク</t>
    </rPh>
    <rPh sb="49" eb="50">
      <t>トウ</t>
    </rPh>
    <rPh sb="50" eb="52">
      <t>シセツ</t>
    </rPh>
    <rPh sb="53" eb="55">
      <t>カイチク</t>
    </rPh>
    <rPh sb="55" eb="57">
      <t>コウシン</t>
    </rPh>
    <rPh sb="57" eb="59">
      <t>コウジ</t>
    </rPh>
    <rPh sb="60" eb="62">
      <t>セッケイ</t>
    </rPh>
    <rPh sb="63" eb="65">
      <t>ヘイセイ</t>
    </rPh>
    <rPh sb="70" eb="72">
      <t>ネンド</t>
    </rPh>
    <rPh sb="73" eb="75">
      <t>コウジ</t>
    </rPh>
    <rPh sb="75" eb="76">
      <t>オヨ</t>
    </rPh>
    <rPh sb="77" eb="79">
      <t>コウジ</t>
    </rPh>
    <rPh sb="79" eb="81">
      <t>カンリ</t>
    </rPh>
    <rPh sb="82" eb="84">
      <t>ジッシ</t>
    </rPh>
    <rPh sb="86" eb="88">
      <t>ヘイセイ</t>
    </rPh>
    <rPh sb="90" eb="92">
      <t>ネンド</t>
    </rPh>
    <rPh sb="93" eb="95">
      <t>キノウ</t>
    </rPh>
    <rPh sb="95" eb="97">
      <t>チョウセイ</t>
    </rPh>
    <rPh sb="97" eb="99">
      <t>コウジ</t>
    </rPh>
    <rPh sb="100" eb="102">
      <t>ジッシ</t>
    </rPh>
    <rPh sb="107" eb="109">
      <t>ニュウヤマ</t>
    </rPh>
    <rPh sb="110" eb="113">
      <t>ウエタイ</t>
    </rPh>
    <rPh sb="113" eb="116">
      <t>ショリジョウ</t>
    </rPh>
    <rPh sb="117" eb="119">
      <t>ヘイセイ</t>
    </rPh>
    <rPh sb="120" eb="121">
      <t>トシ</t>
    </rPh>
    <rPh sb="122" eb="124">
      <t>キョウヨウ</t>
    </rPh>
    <rPh sb="124" eb="126">
      <t>カイシ</t>
    </rPh>
    <rPh sb="126" eb="128">
      <t>イライ</t>
    </rPh>
    <rPh sb="129" eb="130">
      <t>ヤク</t>
    </rPh>
    <rPh sb="132" eb="133">
      <t>ネン</t>
    </rPh>
    <rPh sb="134" eb="136">
      <t>ケイカ</t>
    </rPh>
    <rPh sb="138" eb="141">
      <t>シセツナイ</t>
    </rPh>
    <rPh sb="141" eb="142">
      <t>オヨ</t>
    </rPh>
    <rPh sb="143" eb="144">
      <t>カク</t>
    </rPh>
    <rPh sb="144" eb="146">
      <t>チュウケイ</t>
    </rPh>
    <rPh sb="149" eb="151">
      <t>セツビ</t>
    </rPh>
    <rPh sb="152" eb="154">
      <t>コショウ</t>
    </rPh>
    <rPh sb="154" eb="155">
      <t>トウ</t>
    </rPh>
    <rPh sb="156" eb="158">
      <t>ハッセイ</t>
    </rPh>
    <rPh sb="160" eb="162">
      <t>バアイ</t>
    </rPh>
    <rPh sb="167" eb="169">
      <t>ヒゴロ</t>
    </rPh>
    <rPh sb="170" eb="172">
      <t>シセツ</t>
    </rPh>
    <rPh sb="172" eb="174">
      <t>カンリ</t>
    </rPh>
    <rPh sb="175" eb="176">
      <t>ナカ</t>
    </rPh>
    <rPh sb="177" eb="179">
      <t>ホシュ</t>
    </rPh>
    <rPh sb="179" eb="181">
      <t>カンリ</t>
    </rPh>
    <rPh sb="182" eb="184">
      <t>ジュウテン</t>
    </rPh>
    <rPh sb="185" eb="186">
      <t>オ</t>
    </rPh>
    <rPh sb="191" eb="192">
      <t>カク</t>
    </rPh>
    <rPh sb="192" eb="194">
      <t>セツビ</t>
    </rPh>
    <rPh sb="194" eb="195">
      <t>ルイ</t>
    </rPh>
    <rPh sb="196" eb="198">
      <t>タイヨウ</t>
    </rPh>
    <rPh sb="198" eb="200">
      <t>ネンスウ</t>
    </rPh>
    <rPh sb="200" eb="201">
      <t>トウ</t>
    </rPh>
    <rPh sb="202" eb="204">
      <t>コウリョ</t>
    </rPh>
    <rPh sb="214" eb="216">
      <t>コウシン</t>
    </rPh>
    <rPh sb="218" eb="220">
      <t>タイオウ</t>
    </rPh>
    <phoneticPr fontId="16"/>
  </si>
  <si>
    <t>１）現在は施設等の維持管理が主流となっている。
２）今後は業務の効率化に努め経営努力し経費回収率を更に改善していきたい。
また、一般会計繰入金と使用料金をバランス良く財源とし、企業債残高を減らしていく。
３）これらの取り組みを通じて経営基盤を維持し、管路や施設の更新に備えたい。</t>
    <rPh sb="2" eb="4">
      <t>ゲンザイ</t>
    </rPh>
    <rPh sb="5" eb="7">
      <t>シセツ</t>
    </rPh>
    <rPh sb="7" eb="8">
      <t>トウ</t>
    </rPh>
    <rPh sb="9" eb="11">
      <t>イジ</t>
    </rPh>
    <rPh sb="11" eb="13">
      <t>カンリ</t>
    </rPh>
    <rPh sb="14" eb="16">
      <t>シュリュウ</t>
    </rPh>
    <rPh sb="26" eb="28">
      <t>コンゴ</t>
    </rPh>
    <rPh sb="29" eb="31">
      <t>ギョウム</t>
    </rPh>
    <rPh sb="32" eb="35">
      <t>コウリツカ</t>
    </rPh>
    <rPh sb="36" eb="37">
      <t>ツト</t>
    </rPh>
    <rPh sb="38" eb="40">
      <t>ケイエイ</t>
    </rPh>
    <rPh sb="40" eb="42">
      <t>ドリョク</t>
    </rPh>
    <rPh sb="43" eb="45">
      <t>ケイヒ</t>
    </rPh>
    <rPh sb="45" eb="47">
      <t>カイシュウ</t>
    </rPh>
    <rPh sb="47" eb="48">
      <t>リツ</t>
    </rPh>
    <rPh sb="49" eb="50">
      <t>サラ</t>
    </rPh>
    <rPh sb="51" eb="53">
      <t>カイゼン</t>
    </rPh>
    <rPh sb="64" eb="66">
      <t>イッパン</t>
    </rPh>
    <rPh sb="66" eb="68">
      <t>カイケイ</t>
    </rPh>
    <rPh sb="68" eb="71">
      <t>クリイレキン</t>
    </rPh>
    <rPh sb="72" eb="74">
      <t>シヨウ</t>
    </rPh>
    <rPh sb="74" eb="76">
      <t>リョウキン</t>
    </rPh>
    <rPh sb="81" eb="82">
      <t>ヨ</t>
    </rPh>
    <rPh sb="83" eb="85">
      <t>ザイゲン</t>
    </rPh>
    <rPh sb="88" eb="91">
      <t>キギョウサイ</t>
    </rPh>
    <rPh sb="91" eb="93">
      <t>ザンダカ</t>
    </rPh>
    <rPh sb="94" eb="95">
      <t>ヘ</t>
    </rPh>
    <rPh sb="108" eb="109">
      <t>ト</t>
    </rPh>
    <rPh sb="110" eb="111">
      <t>ク</t>
    </rPh>
    <rPh sb="113" eb="114">
      <t>ツウ</t>
    </rPh>
    <rPh sb="116" eb="118">
      <t>ケイエイ</t>
    </rPh>
    <rPh sb="118" eb="120">
      <t>キバン</t>
    </rPh>
    <rPh sb="121" eb="123">
      <t>イジ</t>
    </rPh>
    <rPh sb="125" eb="127">
      <t>カンロ</t>
    </rPh>
    <rPh sb="128" eb="130">
      <t>シセツ</t>
    </rPh>
    <rPh sb="131" eb="133">
      <t>コウシン</t>
    </rPh>
    <rPh sb="134" eb="135">
      <t>ソナ</t>
    </rPh>
    <phoneticPr fontId="16"/>
  </si>
  <si>
    <t>本町の農業集落排水事業は、平成１２年度をもって管渠の整備が完了した。
①経常収支比率は、１００％であり、⑤経費回収率も１００％近くを推移している。
②累積欠損金比率は、当年度純損失はないが、令和４年度からの法適化により前年度未処理欠損金があり、数値が計上されている。
③流動比率は、事業完了が平成１２年度で２０年以上経過しており、平均を上回っている。
⑥汚水処理原価は、平均を下回り安価であるが、計画的な機械設備の更新や修繕等を行い、より一層経営努力していく。
⑦施設利用率は毎年微動でほぼ横ばいである。⑧水洗化率は、管渠の整備が完了して２０年以上経過しているため、前年度とほぼ横ばいとなっている。
総じて改善しなければならない部分は経営努力にてカバーしていきたい。</t>
    <rPh sb="0" eb="2">
      <t>ホンチョウ</t>
    </rPh>
    <rPh sb="3" eb="5">
      <t>ノウギョウ</t>
    </rPh>
    <rPh sb="5" eb="7">
      <t>シュウラク</t>
    </rPh>
    <rPh sb="7" eb="9">
      <t>ハイスイ</t>
    </rPh>
    <rPh sb="9" eb="11">
      <t>ジギョウ</t>
    </rPh>
    <rPh sb="13" eb="15">
      <t>ヘイセイ</t>
    </rPh>
    <rPh sb="17" eb="19">
      <t>ネンド</t>
    </rPh>
    <rPh sb="23" eb="24">
      <t>カン</t>
    </rPh>
    <rPh sb="24" eb="25">
      <t>キョ</t>
    </rPh>
    <rPh sb="26" eb="28">
      <t>セイビ</t>
    </rPh>
    <rPh sb="29" eb="31">
      <t>カンリョウ</t>
    </rPh>
    <rPh sb="36" eb="38">
      <t>ケイジョウ</t>
    </rPh>
    <rPh sb="38" eb="40">
      <t>シュウシ</t>
    </rPh>
    <rPh sb="40" eb="42">
      <t>ヒリツ</t>
    </rPh>
    <rPh sb="53" eb="55">
      <t>ケイヒ</t>
    </rPh>
    <rPh sb="55" eb="57">
      <t>カイシュウ</t>
    </rPh>
    <rPh sb="57" eb="58">
      <t>リツ</t>
    </rPh>
    <rPh sb="63" eb="64">
      <t>チカ</t>
    </rPh>
    <rPh sb="66" eb="68">
      <t>スイイ</t>
    </rPh>
    <rPh sb="75" eb="77">
      <t>ルイセキ</t>
    </rPh>
    <rPh sb="77" eb="80">
      <t>ケッソンキン</t>
    </rPh>
    <rPh sb="80" eb="82">
      <t>ヒリツ</t>
    </rPh>
    <rPh sb="84" eb="87">
      <t>トウネンド</t>
    </rPh>
    <rPh sb="95" eb="97">
      <t>レイワ</t>
    </rPh>
    <rPh sb="98" eb="100">
      <t>ネンド</t>
    </rPh>
    <rPh sb="103" eb="105">
      <t>ホウテキ</t>
    </rPh>
    <rPh sb="105" eb="106">
      <t>カ</t>
    </rPh>
    <rPh sb="109" eb="112">
      <t>ゼンネンド</t>
    </rPh>
    <rPh sb="112" eb="115">
      <t>ミショリ</t>
    </rPh>
    <rPh sb="115" eb="118">
      <t>ケッソンキン</t>
    </rPh>
    <rPh sb="122" eb="124">
      <t>スウチ</t>
    </rPh>
    <rPh sb="125" eb="127">
      <t>ケイジョウ</t>
    </rPh>
    <rPh sb="135" eb="137">
      <t>リュウドウ</t>
    </rPh>
    <rPh sb="137" eb="139">
      <t>ヒリツ</t>
    </rPh>
    <rPh sb="141" eb="143">
      <t>ジギョウ</t>
    </rPh>
    <rPh sb="143" eb="145">
      <t>カンリョウ</t>
    </rPh>
    <rPh sb="146" eb="148">
      <t>ヘイセイ</t>
    </rPh>
    <rPh sb="150" eb="152">
      <t>ネンド</t>
    </rPh>
    <rPh sb="155" eb="156">
      <t>ネン</t>
    </rPh>
    <rPh sb="156" eb="158">
      <t>イジョウ</t>
    </rPh>
    <rPh sb="158" eb="160">
      <t>ケイカ</t>
    </rPh>
    <rPh sb="165" eb="167">
      <t>ヘイキン</t>
    </rPh>
    <rPh sb="168" eb="170">
      <t>ウワマワ</t>
    </rPh>
    <rPh sb="177" eb="179">
      <t>オスイ</t>
    </rPh>
    <rPh sb="179" eb="181">
      <t>ショリ</t>
    </rPh>
    <rPh sb="181" eb="183">
      <t>ゲンカ</t>
    </rPh>
    <rPh sb="185" eb="187">
      <t>ヘイキン</t>
    </rPh>
    <rPh sb="188" eb="190">
      <t>シタマワ</t>
    </rPh>
    <rPh sb="191" eb="193">
      <t>アンカ</t>
    </rPh>
    <rPh sb="198" eb="201">
      <t>ケイカクテキ</t>
    </rPh>
    <rPh sb="202" eb="204">
      <t>キカイ</t>
    </rPh>
    <rPh sb="204" eb="206">
      <t>セツビ</t>
    </rPh>
    <rPh sb="207" eb="209">
      <t>コウシン</t>
    </rPh>
    <rPh sb="210" eb="212">
      <t>シュウゼン</t>
    </rPh>
    <rPh sb="212" eb="213">
      <t>トウ</t>
    </rPh>
    <rPh sb="214" eb="215">
      <t>オコナ</t>
    </rPh>
    <rPh sb="219" eb="221">
      <t>イッソウ</t>
    </rPh>
    <rPh sb="221" eb="223">
      <t>ケイエイ</t>
    </rPh>
    <rPh sb="223" eb="225">
      <t>ドリョク</t>
    </rPh>
    <rPh sb="232" eb="234">
      <t>シセツ</t>
    </rPh>
    <rPh sb="234" eb="236">
      <t>リヨウ</t>
    </rPh>
    <rPh sb="236" eb="237">
      <t>リツ</t>
    </rPh>
    <rPh sb="238" eb="240">
      <t>マイトシ</t>
    </rPh>
    <rPh sb="240" eb="242">
      <t>ビドウ</t>
    </rPh>
    <rPh sb="245" eb="246">
      <t>ヨコ</t>
    </rPh>
    <rPh sb="253" eb="256">
      <t>スイセンカ</t>
    </rPh>
    <rPh sb="256" eb="257">
      <t>リツ</t>
    </rPh>
    <rPh sb="259" eb="260">
      <t>カン</t>
    </rPh>
    <rPh sb="260" eb="261">
      <t>キョ</t>
    </rPh>
    <rPh sb="262" eb="264">
      <t>セイビ</t>
    </rPh>
    <rPh sb="265" eb="267">
      <t>カンリョウ</t>
    </rPh>
    <rPh sb="283" eb="286">
      <t>ゼンネンド</t>
    </rPh>
    <rPh sb="289" eb="290">
      <t>ヨコ</t>
    </rPh>
    <rPh sb="300" eb="301">
      <t>ソウ</t>
    </rPh>
    <rPh sb="303" eb="305">
      <t>カイゼン</t>
    </rPh>
    <rPh sb="314" eb="316">
      <t>ブブン</t>
    </rPh>
    <rPh sb="317" eb="319">
      <t>ケイエイ</t>
    </rPh>
    <rPh sb="319" eb="321">
      <t>ドリョク</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</si>
</sst>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ＭＳ ゴシック"/>
      <family val="3"/>
    </font>
    <font>
      <sz val="6"/>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0CC-458A-BCAE-423C3777825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C0CC-458A-BCAE-423C3777825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75.91</c:v>
                </c:pt>
                <c:pt idx="4">
                  <c:v>75.7</c:v>
                </c:pt>
              </c:numCache>
            </c:numRef>
          </c:val>
          <c:extLst>
            <c:ext xmlns:c16="http://schemas.microsoft.com/office/drawing/2014/chart" uri="{C3380CC4-5D6E-409C-BE32-E72D297353CC}">
              <c16:uniqueId val="{00000000-16F3-4DA0-87AC-18A26B75628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52.9</c:v>
                </c:pt>
                <c:pt idx="4">
                  <c:v>52.63</c:v>
                </c:pt>
              </c:numCache>
            </c:numRef>
          </c:val>
          <c:smooth val="0"/>
          <c:extLst>
            <c:ext xmlns:c16="http://schemas.microsoft.com/office/drawing/2014/chart" uri="{C3380CC4-5D6E-409C-BE32-E72D297353CC}">
              <c16:uniqueId val="{00000001-16F3-4DA0-87AC-18A26B75628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92.93</c:v>
                </c:pt>
                <c:pt idx="4">
                  <c:v>91.77</c:v>
                </c:pt>
              </c:numCache>
            </c:numRef>
          </c:val>
          <c:extLst>
            <c:ext xmlns:c16="http://schemas.microsoft.com/office/drawing/2014/chart" uri="{C3380CC4-5D6E-409C-BE32-E72D297353CC}">
              <c16:uniqueId val="{00000000-32FF-49D7-B149-F9524AC75BF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90.3</c:v>
                </c:pt>
                <c:pt idx="4">
                  <c:v>90.32</c:v>
                </c:pt>
              </c:numCache>
            </c:numRef>
          </c:val>
          <c:smooth val="0"/>
          <c:extLst>
            <c:ext xmlns:c16="http://schemas.microsoft.com/office/drawing/2014/chart" uri="{C3380CC4-5D6E-409C-BE32-E72D297353CC}">
              <c16:uniqueId val="{00000001-32FF-49D7-B149-F9524AC75BF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101.68</c:v>
                </c:pt>
                <c:pt idx="4">
                  <c:v>100</c:v>
                </c:pt>
              </c:numCache>
            </c:numRef>
          </c:val>
          <c:extLst>
            <c:ext xmlns:c16="http://schemas.microsoft.com/office/drawing/2014/chart" uri="{C3380CC4-5D6E-409C-BE32-E72D297353CC}">
              <c16:uniqueId val="{00000000-3875-486E-8E57-B06FA254811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101.91</c:v>
                </c:pt>
                <c:pt idx="4">
                  <c:v>103.07</c:v>
                </c:pt>
              </c:numCache>
            </c:numRef>
          </c:val>
          <c:smooth val="0"/>
          <c:extLst>
            <c:ext xmlns:c16="http://schemas.microsoft.com/office/drawing/2014/chart" uri="{C3380CC4-5D6E-409C-BE32-E72D297353CC}">
              <c16:uniqueId val="{00000001-3875-486E-8E57-B06FA254811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5.62</c:v>
                </c:pt>
                <c:pt idx="4">
                  <c:v>11.25</c:v>
                </c:pt>
              </c:numCache>
            </c:numRef>
          </c:val>
          <c:extLst>
            <c:ext xmlns:c16="http://schemas.microsoft.com/office/drawing/2014/chart" uri="{C3380CC4-5D6E-409C-BE32-E72D297353CC}">
              <c16:uniqueId val="{00000000-E1C5-4424-892F-8187C085B24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28.79</c:v>
                </c:pt>
                <c:pt idx="4">
                  <c:v>30.5</c:v>
                </c:pt>
              </c:numCache>
            </c:numRef>
          </c:val>
          <c:smooth val="0"/>
          <c:extLst>
            <c:ext xmlns:c16="http://schemas.microsoft.com/office/drawing/2014/chart" uri="{C3380CC4-5D6E-409C-BE32-E72D297353CC}">
              <c16:uniqueId val="{00000001-E1C5-4424-892F-8187C085B24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31-448E-8F3C-17CD2641000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831-448E-8F3C-17CD2641000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17-43D7-84D2-23D68AC863B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124.8</c:v>
                </c:pt>
                <c:pt idx="4">
                  <c:v>120.64</c:v>
                </c:pt>
              </c:numCache>
            </c:numRef>
          </c:val>
          <c:smooth val="0"/>
          <c:extLst>
            <c:ext xmlns:c16="http://schemas.microsoft.com/office/drawing/2014/chart" uri="{C3380CC4-5D6E-409C-BE32-E72D297353CC}">
              <c16:uniqueId val="{00000001-8917-43D7-84D2-23D68AC863B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31.69</c:v>
                </c:pt>
                <c:pt idx="4">
                  <c:v>30.91</c:v>
                </c:pt>
              </c:numCache>
            </c:numRef>
          </c:val>
          <c:extLst>
            <c:ext xmlns:c16="http://schemas.microsoft.com/office/drawing/2014/chart" uri="{C3380CC4-5D6E-409C-BE32-E72D297353CC}">
              <c16:uniqueId val="{00000000-88F1-44D7-A9C1-57FCB53C32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35.42</c:v>
                </c:pt>
                <c:pt idx="4">
                  <c:v>39.82</c:v>
                </c:pt>
              </c:numCache>
            </c:numRef>
          </c:val>
          <c:smooth val="0"/>
          <c:extLst>
            <c:ext xmlns:c16="http://schemas.microsoft.com/office/drawing/2014/chart" uri="{C3380CC4-5D6E-409C-BE32-E72D297353CC}">
              <c16:uniqueId val="{00000001-88F1-44D7-A9C1-57FCB53C32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EEC-40E6-A743-561E05235D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718.49</c:v>
                </c:pt>
                <c:pt idx="4">
                  <c:v>743.31</c:v>
                </c:pt>
              </c:numCache>
            </c:numRef>
          </c:val>
          <c:smooth val="0"/>
          <c:extLst>
            <c:ext xmlns:c16="http://schemas.microsoft.com/office/drawing/2014/chart" uri="{C3380CC4-5D6E-409C-BE32-E72D297353CC}">
              <c16:uniqueId val="{00000001-9EEC-40E6-A743-561E05235D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90.96</c:v>
                </c:pt>
                <c:pt idx="4">
                  <c:v>91.5</c:v>
                </c:pt>
              </c:numCache>
            </c:numRef>
          </c:val>
          <c:extLst>
            <c:ext xmlns:c16="http://schemas.microsoft.com/office/drawing/2014/chart" uri="{C3380CC4-5D6E-409C-BE32-E72D297353CC}">
              <c16:uniqueId val="{00000000-AE40-4169-A4F5-0C9DF2A65AB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61.82</c:v>
                </c:pt>
                <c:pt idx="4">
                  <c:v>61.15</c:v>
                </c:pt>
              </c:numCache>
            </c:numRef>
          </c:val>
          <c:smooth val="0"/>
          <c:extLst>
            <c:ext xmlns:c16="http://schemas.microsoft.com/office/drawing/2014/chart" uri="{C3380CC4-5D6E-409C-BE32-E72D297353CC}">
              <c16:uniqueId val="{00000001-AE40-4169-A4F5-0C9DF2A65AB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153.78</c:v>
                </c:pt>
                <c:pt idx="4">
                  <c:v>157.08000000000001</c:v>
                </c:pt>
              </c:numCache>
            </c:numRef>
          </c:val>
          <c:extLst>
            <c:ext xmlns:c16="http://schemas.microsoft.com/office/drawing/2014/chart" uri="{C3380CC4-5D6E-409C-BE32-E72D297353CC}">
              <c16:uniqueId val="{00000000-0C1E-4930-A4DB-05A6FDE16F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246.9</c:v>
                </c:pt>
                <c:pt idx="4">
                  <c:v>250.43</c:v>
                </c:pt>
              </c:numCache>
            </c:numRef>
          </c:val>
          <c:smooth val="0"/>
          <c:extLst>
            <c:ext xmlns:c16="http://schemas.microsoft.com/office/drawing/2014/chart" uri="{C3380CC4-5D6E-409C-BE32-E72D297353CC}">
              <c16:uniqueId val="{00000001-0C1E-4930-A4DB-05A6FDE16F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34"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和歌山県　美浜町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農業集落排水</v>
      </c>
      <c r="Q8" s="39"/>
      <c r="R8" s="39"/>
      <c r="S8" s="39"/>
      <c r="T8" s="39"/>
      <c r="U8" s="39"/>
      <c r="V8" s="39"/>
      <c r="W8" s="39" t="str">
        <f>データ!L6</f>
        <v>F1</v>
      </c>
      <c r="X8" s="39"/>
      <c r="Y8" s="39"/>
      <c r="Z8" s="39"/>
      <c r="AA8" s="39"/>
      <c r="AB8" s="39"/>
      <c r="AC8" s="39"/>
      <c r="AD8" s="40" t="str">
        <f>データ!$M$6</f>
        <v>非設置</v>
      </c>
      <c r="AE8" s="40"/>
      <c r="AF8" s="40"/>
      <c r="AG8" s="40"/>
      <c r="AH8" s="40"/>
      <c r="AI8" s="40"/>
      <c r="AJ8" s="40"/>
      <c r="AK8" s="3"/>
      <c r="AL8" s="41">
        <f>データ!S6</f>
        <v>6452</v>
      </c>
      <c r="AM8" s="41"/>
      <c r="AN8" s="41"/>
      <c r="AO8" s="41"/>
      <c r="AP8" s="41"/>
      <c r="AQ8" s="41"/>
      <c r="AR8" s="41"/>
      <c r="AS8" s="41"/>
      <c r="AT8" s="34">
        <f>データ!T6</f>
        <v>12.77</v>
      </c>
      <c r="AU8" s="34"/>
      <c r="AV8" s="34"/>
      <c r="AW8" s="34"/>
      <c r="AX8" s="34"/>
      <c r="AY8" s="34"/>
      <c r="AZ8" s="34"/>
      <c r="BA8" s="34"/>
      <c r="BB8" s="34">
        <f>データ!U6</f>
        <v>505.25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78.06</v>
      </c>
      <c r="J10" s="34"/>
      <c r="K10" s="34"/>
      <c r="L10" s="34"/>
      <c r="M10" s="34"/>
      <c r="N10" s="34"/>
      <c r="O10" s="34"/>
      <c r="P10" s="34">
        <f>データ!P6</f>
        <v>47.47</v>
      </c>
      <c r="Q10" s="34"/>
      <c r="R10" s="34"/>
      <c r="S10" s="34"/>
      <c r="T10" s="34"/>
      <c r="U10" s="34"/>
      <c r="V10" s="34"/>
      <c r="W10" s="34">
        <f>データ!Q6</f>
        <v>99.32</v>
      </c>
      <c r="X10" s="34"/>
      <c r="Y10" s="34"/>
      <c r="Z10" s="34"/>
      <c r="AA10" s="34"/>
      <c r="AB10" s="34"/>
      <c r="AC10" s="34"/>
      <c r="AD10" s="41">
        <f>データ!R6</f>
        <v>2863</v>
      </c>
      <c r="AE10" s="41"/>
      <c r="AF10" s="41"/>
      <c r="AG10" s="41"/>
      <c r="AH10" s="41"/>
      <c r="AI10" s="41"/>
      <c r="AJ10" s="41"/>
      <c r="AK10" s="2"/>
      <c r="AL10" s="41">
        <f>データ!V6</f>
        <v>3027</v>
      </c>
      <c r="AM10" s="41"/>
      <c r="AN10" s="41"/>
      <c r="AO10" s="41"/>
      <c r="AP10" s="41"/>
      <c r="AQ10" s="41"/>
      <c r="AR10" s="41"/>
      <c r="AS10" s="41"/>
      <c r="AT10" s="34">
        <f>データ!W6</f>
        <v>1.02</v>
      </c>
      <c r="AU10" s="34"/>
      <c r="AV10" s="34"/>
      <c r="AW10" s="34"/>
      <c r="AX10" s="34"/>
      <c r="AY10" s="34"/>
      <c r="AZ10" s="34"/>
      <c r="BA10" s="34"/>
      <c r="BB10" s="34">
        <f>データ!X6</f>
        <v>2967.65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112</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YFQriEH6LxMrLm3kYQuFv1YicnM5iljpvKg68Mdgy7dNGDr4a/eJDknOzEYwmJ4pNXdBNEfIALn8g9MnoXk5Gw==" saltValue="VwATGXpkgeQD3X8061Yl+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303810</v>
      </c>
      <c r="D6" s="19">
        <f t="shared" si="3"/>
        <v>46</v>
      </c>
      <c r="E6" s="19">
        <f t="shared" si="3"/>
        <v>17</v>
      </c>
      <c r="F6" s="19">
        <f t="shared" si="3"/>
        <v>5</v>
      </c>
      <c r="G6" s="19">
        <f t="shared" si="3"/>
        <v>0</v>
      </c>
      <c r="H6" s="19" t="str">
        <f t="shared" si="3"/>
        <v>和歌山県　美浜町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78.06</v>
      </c>
      <c r="P6" s="20">
        <f t="shared" si="3"/>
        <v>47.47</v>
      </c>
      <c r="Q6" s="20">
        <f t="shared" si="3"/>
        <v>99.32</v>
      </c>
      <c r="R6" s="20">
        <f t="shared" si="3"/>
        <v>2863</v>
      </c>
      <c r="S6" s="20">
        <f t="shared" si="3"/>
        <v>6452</v>
      </c>
      <c r="T6" s="20">
        <f t="shared" si="3"/>
        <v>12.77</v>
      </c>
      <c r="U6" s="20">
        <f t="shared" si="3"/>
        <v>505.25</v>
      </c>
      <c r="V6" s="20">
        <f t="shared" si="3"/>
        <v>3027</v>
      </c>
      <c r="W6" s="20">
        <f t="shared" si="3"/>
        <v>1.02</v>
      </c>
      <c r="X6" s="20">
        <f t="shared" si="3"/>
        <v>2967.65</v>
      </c>
      <c r="Y6" s="21" t="str">
        <f>IF(Y7="",NA(),Y7)</f>
        <v>-</v>
      </c>
      <c r="Z6" s="21" t="str">
        <f t="shared" ref="Z6:AH6" si="4">IF(Z7="",NA(),Z7)</f>
        <v>-</v>
      </c>
      <c r="AA6" s="21" t="str">
        <f t="shared" si="4"/>
        <v>-</v>
      </c>
      <c r="AB6" s="21">
        <f t="shared" si="4"/>
        <v>101.68</v>
      </c>
      <c r="AC6" s="21">
        <f t="shared" si="4"/>
        <v>100</v>
      </c>
      <c r="AD6" s="21" t="str">
        <f t="shared" si="4"/>
        <v>-</v>
      </c>
      <c r="AE6" s="21" t="str">
        <f t="shared" si="4"/>
        <v>-</v>
      </c>
      <c r="AF6" s="21" t="str">
        <f t="shared" si="4"/>
        <v>-</v>
      </c>
      <c r="AG6" s="21">
        <f t="shared" si="4"/>
        <v>101.91</v>
      </c>
      <c r="AH6" s="21">
        <f t="shared" si="4"/>
        <v>103.07</v>
      </c>
      <c r="AI6" s="20" t="str">
        <f>IF(AI7="","",IF(AI7="-","【-】","【"&amp;SUBSTITUTE(TEXT(AI7,"#,##0.00"),"-","△")&amp;"】"))</f>
        <v>【104.44】</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124.8</v>
      </c>
      <c r="AS6" s="21">
        <f t="shared" si="5"/>
        <v>120.64</v>
      </c>
      <c r="AT6" s="20" t="str">
        <f>IF(AT7="","",IF(AT7="-","【-】","【"&amp;SUBSTITUTE(TEXT(AT7,"#,##0.00"),"-","△")&amp;"】"))</f>
        <v>【124.06】</v>
      </c>
      <c r="AU6" s="21" t="str">
        <f>IF(AU7="",NA(),AU7)</f>
        <v>-</v>
      </c>
      <c r="AV6" s="21" t="str">
        <f t="shared" ref="AV6:BD6" si="6">IF(AV7="",NA(),AV7)</f>
        <v>-</v>
      </c>
      <c r="AW6" s="21" t="str">
        <f t="shared" si="6"/>
        <v>-</v>
      </c>
      <c r="AX6" s="21">
        <f t="shared" si="6"/>
        <v>31.69</v>
      </c>
      <c r="AY6" s="21">
        <f t="shared" si="6"/>
        <v>30.91</v>
      </c>
      <c r="AZ6" s="21" t="str">
        <f t="shared" si="6"/>
        <v>-</v>
      </c>
      <c r="BA6" s="21" t="str">
        <f t="shared" si="6"/>
        <v>-</v>
      </c>
      <c r="BB6" s="21" t="str">
        <f t="shared" si="6"/>
        <v>-</v>
      </c>
      <c r="BC6" s="21">
        <f t="shared" si="6"/>
        <v>35.42</v>
      </c>
      <c r="BD6" s="21">
        <f t="shared" si="6"/>
        <v>39.82</v>
      </c>
      <c r="BE6" s="20" t="str">
        <f>IF(BE7="","",IF(BE7="-","【-】","【"&amp;SUBSTITUTE(TEXT(BE7,"#,##0.00"),"-","△")&amp;"】"))</f>
        <v>【42.02】</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718.49</v>
      </c>
      <c r="BO6" s="21">
        <f t="shared" si="7"/>
        <v>743.31</v>
      </c>
      <c r="BP6" s="20" t="str">
        <f>IF(BP7="","",IF(BP7="-","【-】","【"&amp;SUBSTITUTE(TEXT(BP7,"#,##0.00"),"-","△")&amp;"】"))</f>
        <v>【785.10】</v>
      </c>
      <c r="BQ6" s="21" t="str">
        <f>IF(BQ7="",NA(),BQ7)</f>
        <v>-</v>
      </c>
      <c r="BR6" s="21" t="str">
        <f t="shared" ref="BR6:BZ6" si="8">IF(BR7="",NA(),BR7)</f>
        <v>-</v>
      </c>
      <c r="BS6" s="21" t="str">
        <f t="shared" si="8"/>
        <v>-</v>
      </c>
      <c r="BT6" s="21">
        <f t="shared" si="8"/>
        <v>90.96</v>
      </c>
      <c r="BU6" s="21">
        <f t="shared" si="8"/>
        <v>91.5</v>
      </c>
      <c r="BV6" s="21" t="str">
        <f t="shared" si="8"/>
        <v>-</v>
      </c>
      <c r="BW6" s="21" t="str">
        <f t="shared" si="8"/>
        <v>-</v>
      </c>
      <c r="BX6" s="21" t="str">
        <f t="shared" si="8"/>
        <v>-</v>
      </c>
      <c r="BY6" s="21">
        <f t="shared" si="8"/>
        <v>61.82</v>
      </c>
      <c r="BZ6" s="21">
        <f t="shared" si="8"/>
        <v>61.15</v>
      </c>
      <c r="CA6" s="20" t="str">
        <f>IF(CA7="","",IF(CA7="-","【-】","【"&amp;SUBSTITUTE(TEXT(CA7,"#,##0.00"),"-","△")&amp;"】"))</f>
        <v>【56.93】</v>
      </c>
      <c r="CB6" s="21" t="str">
        <f>IF(CB7="",NA(),CB7)</f>
        <v>-</v>
      </c>
      <c r="CC6" s="21" t="str">
        <f t="shared" ref="CC6:CK6" si="9">IF(CC7="",NA(),CC7)</f>
        <v>-</v>
      </c>
      <c r="CD6" s="21" t="str">
        <f t="shared" si="9"/>
        <v>-</v>
      </c>
      <c r="CE6" s="21">
        <f t="shared" si="9"/>
        <v>153.78</v>
      </c>
      <c r="CF6" s="21">
        <f t="shared" si="9"/>
        <v>157.08000000000001</v>
      </c>
      <c r="CG6" s="21" t="str">
        <f t="shared" si="9"/>
        <v>-</v>
      </c>
      <c r="CH6" s="21" t="str">
        <f t="shared" si="9"/>
        <v>-</v>
      </c>
      <c r="CI6" s="21" t="str">
        <f t="shared" si="9"/>
        <v>-</v>
      </c>
      <c r="CJ6" s="21">
        <f t="shared" si="9"/>
        <v>246.9</v>
      </c>
      <c r="CK6" s="21">
        <f t="shared" si="9"/>
        <v>250.43</v>
      </c>
      <c r="CL6" s="20" t="str">
        <f>IF(CL7="","",IF(CL7="-","【-】","【"&amp;SUBSTITUTE(TEXT(CL7,"#,##0.00"),"-","△")&amp;"】"))</f>
        <v>【271.15】</v>
      </c>
      <c r="CM6" s="21" t="str">
        <f>IF(CM7="",NA(),CM7)</f>
        <v>-</v>
      </c>
      <c r="CN6" s="21" t="str">
        <f t="shared" ref="CN6:CV6" si="10">IF(CN7="",NA(),CN7)</f>
        <v>-</v>
      </c>
      <c r="CO6" s="21" t="str">
        <f t="shared" si="10"/>
        <v>-</v>
      </c>
      <c r="CP6" s="21">
        <f t="shared" si="10"/>
        <v>75.91</v>
      </c>
      <c r="CQ6" s="21">
        <f t="shared" si="10"/>
        <v>75.7</v>
      </c>
      <c r="CR6" s="21" t="str">
        <f t="shared" si="10"/>
        <v>-</v>
      </c>
      <c r="CS6" s="21" t="str">
        <f t="shared" si="10"/>
        <v>-</v>
      </c>
      <c r="CT6" s="21" t="str">
        <f t="shared" si="10"/>
        <v>-</v>
      </c>
      <c r="CU6" s="21">
        <f t="shared" si="10"/>
        <v>52.9</v>
      </c>
      <c r="CV6" s="21">
        <f t="shared" si="10"/>
        <v>52.63</v>
      </c>
      <c r="CW6" s="20" t="str">
        <f>IF(CW7="","",IF(CW7="-","【-】","【"&amp;SUBSTITUTE(TEXT(CW7,"#,##0.00"),"-","△")&amp;"】"))</f>
        <v>【49.87】</v>
      </c>
      <c r="CX6" s="21" t="str">
        <f>IF(CX7="",NA(),CX7)</f>
        <v>-</v>
      </c>
      <c r="CY6" s="21" t="str">
        <f t="shared" ref="CY6:DG6" si="11">IF(CY7="",NA(),CY7)</f>
        <v>-</v>
      </c>
      <c r="CZ6" s="21" t="str">
        <f t="shared" si="11"/>
        <v>-</v>
      </c>
      <c r="DA6" s="21">
        <f t="shared" si="11"/>
        <v>92.93</v>
      </c>
      <c r="DB6" s="21">
        <f t="shared" si="11"/>
        <v>91.77</v>
      </c>
      <c r="DC6" s="21" t="str">
        <f t="shared" si="11"/>
        <v>-</v>
      </c>
      <c r="DD6" s="21" t="str">
        <f t="shared" si="11"/>
        <v>-</v>
      </c>
      <c r="DE6" s="21" t="str">
        <f t="shared" si="11"/>
        <v>-</v>
      </c>
      <c r="DF6" s="21">
        <f t="shared" si="11"/>
        <v>90.3</v>
      </c>
      <c r="DG6" s="21">
        <f t="shared" si="11"/>
        <v>90.32</v>
      </c>
      <c r="DH6" s="20" t="str">
        <f>IF(DH7="","",IF(DH7="-","【-】","【"&amp;SUBSTITUTE(TEXT(DH7,"#,##0.00"),"-","△")&amp;"】"))</f>
        <v>【87.54】</v>
      </c>
      <c r="DI6" s="21" t="str">
        <f>IF(DI7="",NA(),DI7)</f>
        <v>-</v>
      </c>
      <c r="DJ6" s="21" t="str">
        <f t="shared" ref="DJ6:DR6" si="12">IF(DJ7="",NA(),DJ7)</f>
        <v>-</v>
      </c>
      <c r="DK6" s="21" t="str">
        <f t="shared" si="12"/>
        <v>-</v>
      </c>
      <c r="DL6" s="21">
        <f t="shared" si="12"/>
        <v>5.62</v>
      </c>
      <c r="DM6" s="21">
        <f t="shared" si="12"/>
        <v>11.25</v>
      </c>
      <c r="DN6" s="21" t="str">
        <f t="shared" si="12"/>
        <v>-</v>
      </c>
      <c r="DO6" s="21" t="str">
        <f t="shared" si="12"/>
        <v>-</v>
      </c>
      <c r="DP6" s="21" t="str">
        <f t="shared" si="12"/>
        <v>-</v>
      </c>
      <c r="DQ6" s="21">
        <f t="shared" si="12"/>
        <v>28.79</v>
      </c>
      <c r="DR6" s="21">
        <f t="shared" si="12"/>
        <v>30.5</v>
      </c>
      <c r="DS6" s="20" t="str">
        <f>IF(DS7="","",IF(DS7="-","【-】","【"&amp;SUBSTITUTE(TEXT(DS7,"#,##0.00"),"-","△")&amp;"】"))</f>
        <v>【28.42】</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【0.08】</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0.01</v>
      </c>
      <c r="EN6" s="21">
        <f t="shared" si="14"/>
        <v>0.02</v>
      </c>
      <c r="EO6" s="20" t="str">
        <f>IF(EO7="","",IF(EO7="-","【-】","【"&amp;SUBSTITUTE(TEXT(EO7,"#,##0.00"),"-","△")&amp;"】"))</f>
        <v>【0.02】</v>
      </c>
    </row>
    <row r="7" spans="1:148" s="22" customFormat="1" x14ac:dyDescent="0.2">
      <c r="A7" s="14"/>
      <c r="B7" s="23">
        <v>2023</v>
      </c>
      <c r="C7" s="23">
        <v>303810</v>
      </c>
      <c r="D7" s="23">
        <v>46</v>
      </c>
      <c r="E7" s="23">
        <v>17</v>
      </c>
      <c r="F7" s="23">
        <v>5</v>
      </c>
      <c r="G7" s="23">
        <v>0</v>
      </c>
      <c r="H7" s="23" t="s">
        <v>95</v>
      </c>
      <c r="I7" s="23" t="s">
        <v>96</v>
      </c>
      <c r="J7" s="23" t="s">
        <v>97</v>
      </c>
      <c r="K7" s="23" t="s">
        <v>98</v>
      </c>
      <c r="L7" s="23" t="s">
        <v>99</v>
      </c>
      <c r="M7" s="23" t="s">
        <v>100</v>
      </c>
      <c r="N7" s="24" t="s">
        <v>101</v>
      </c>
      <c r="O7" s="24">
        <v>78.06</v>
      </c>
      <c r="P7" s="24">
        <v>47.47</v>
      </c>
      <c r="Q7" s="24">
        <v>99.32</v>
      </c>
      <c r="R7" s="24">
        <v>2863</v>
      </c>
      <c r="S7" s="24">
        <v>6452</v>
      </c>
      <c r="T7" s="24">
        <v>12.77</v>
      </c>
      <c r="U7" s="24">
        <v>505.25</v>
      </c>
      <c r="V7" s="24">
        <v>3027</v>
      </c>
      <c r="W7" s="24">
        <v>1.02</v>
      </c>
      <c r="X7" s="24">
        <v>2967.65</v>
      </c>
      <c r="Y7" s="24" t="s">
        <v>101</v>
      </c>
      <c r="Z7" s="24" t="s">
        <v>101</v>
      </c>
      <c r="AA7" s="24" t="s">
        <v>101</v>
      </c>
      <c r="AB7" s="24">
        <v>101.68</v>
      </c>
      <c r="AC7" s="24">
        <v>100</v>
      </c>
      <c r="AD7" s="24" t="s">
        <v>101</v>
      </c>
      <c r="AE7" s="24" t="s">
        <v>101</v>
      </c>
      <c r="AF7" s="24" t="s">
        <v>101</v>
      </c>
      <c r="AG7" s="24">
        <v>101.91</v>
      </c>
      <c r="AH7" s="24">
        <v>103.07</v>
      </c>
      <c r="AI7" s="24">
        <v>104.44</v>
      </c>
      <c r="AJ7" s="24" t="s">
        <v>101</v>
      </c>
      <c r="AK7" s="24" t="s">
        <v>101</v>
      </c>
      <c r="AL7" s="24" t="s">
        <v>101</v>
      </c>
      <c r="AM7" s="24">
        <v>0</v>
      </c>
      <c r="AN7" s="24">
        <v>0</v>
      </c>
      <c r="AO7" s="24" t="s">
        <v>101</v>
      </c>
      <c r="AP7" s="24" t="s">
        <v>101</v>
      </c>
      <c r="AQ7" s="24" t="s">
        <v>101</v>
      </c>
      <c r="AR7" s="24">
        <v>124.8</v>
      </c>
      <c r="AS7" s="24">
        <v>120.64</v>
      </c>
      <c r="AT7" s="24">
        <v>124.06</v>
      </c>
      <c r="AU7" s="24" t="s">
        <v>101</v>
      </c>
      <c r="AV7" s="24" t="s">
        <v>101</v>
      </c>
      <c r="AW7" s="24" t="s">
        <v>101</v>
      </c>
      <c r="AX7" s="24">
        <v>31.69</v>
      </c>
      <c r="AY7" s="24">
        <v>30.91</v>
      </c>
      <c r="AZ7" s="24" t="s">
        <v>101</v>
      </c>
      <c r="BA7" s="24" t="s">
        <v>101</v>
      </c>
      <c r="BB7" s="24" t="s">
        <v>101</v>
      </c>
      <c r="BC7" s="24">
        <v>35.42</v>
      </c>
      <c r="BD7" s="24">
        <v>39.82</v>
      </c>
      <c r="BE7" s="24">
        <v>42.02</v>
      </c>
      <c r="BF7" s="24" t="s">
        <v>101</v>
      </c>
      <c r="BG7" s="24" t="s">
        <v>101</v>
      </c>
      <c r="BH7" s="24" t="s">
        <v>101</v>
      </c>
      <c r="BI7" s="24">
        <v>0</v>
      </c>
      <c r="BJ7" s="24">
        <v>0</v>
      </c>
      <c r="BK7" s="24" t="s">
        <v>101</v>
      </c>
      <c r="BL7" s="24" t="s">
        <v>101</v>
      </c>
      <c r="BM7" s="24" t="s">
        <v>101</v>
      </c>
      <c r="BN7" s="24">
        <v>718.49</v>
      </c>
      <c r="BO7" s="24">
        <v>743.31</v>
      </c>
      <c r="BP7" s="24">
        <v>785.1</v>
      </c>
      <c r="BQ7" s="24" t="s">
        <v>101</v>
      </c>
      <c r="BR7" s="24" t="s">
        <v>101</v>
      </c>
      <c r="BS7" s="24" t="s">
        <v>101</v>
      </c>
      <c r="BT7" s="24">
        <v>90.96</v>
      </c>
      <c r="BU7" s="24">
        <v>91.5</v>
      </c>
      <c r="BV7" s="24" t="s">
        <v>101</v>
      </c>
      <c r="BW7" s="24" t="s">
        <v>101</v>
      </c>
      <c r="BX7" s="24" t="s">
        <v>101</v>
      </c>
      <c r="BY7" s="24">
        <v>61.82</v>
      </c>
      <c r="BZ7" s="24">
        <v>61.15</v>
      </c>
      <c r="CA7" s="24">
        <v>56.93</v>
      </c>
      <c r="CB7" s="24" t="s">
        <v>101</v>
      </c>
      <c r="CC7" s="24" t="s">
        <v>101</v>
      </c>
      <c r="CD7" s="24" t="s">
        <v>101</v>
      </c>
      <c r="CE7" s="24">
        <v>153.78</v>
      </c>
      <c r="CF7" s="24">
        <v>157.08000000000001</v>
      </c>
      <c r="CG7" s="24" t="s">
        <v>101</v>
      </c>
      <c r="CH7" s="24" t="s">
        <v>101</v>
      </c>
      <c r="CI7" s="24" t="s">
        <v>101</v>
      </c>
      <c r="CJ7" s="24">
        <v>246.9</v>
      </c>
      <c r="CK7" s="24">
        <v>250.43</v>
      </c>
      <c r="CL7" s="24">
        <v>271.14999999999998</v>
      </c>
      <c r="CM7" s="24" t="s">
        <v>101</v>
      </c>
      <c r="CN7" s="24" t="s">
        <v>101</v>
      </c>
      <c r="CO7" s="24" t="s">
        <v>101</v>
      </c>
      <c r="CP7" s="24">
        <v>75.91</v>
      </c>
      <c r="CQ7" s="24">
        <v>75.7</v>
      </c>
      <c r="CR7" s="24" t="s">
        <v>101</v>
      </c>
      <c r="CS7" s="24" t="s">
        <v>101</v>
      </c>
      <c r="CT7" s="24" t="s">
        <v>101</v>
      </c>
      <c r="CU7" s="24">
        <v>52.9</v>
      </c>
      <c r="CV7" s="24">
        <v>52.63</v>
      </c>
      <c r="CW7" s="24">
        <v>49.87</v>
      </c>
      <c r="CX7" s="24" t="s">
        <v>101</v>
      </c>
      <c r="CY7" s="24" t="s">
        <v>101</v>
      </c>
      <c r="CZ7" s="24" t="s">
        <v>101</v>
      </c>
      <c r="DA7" s="24">
        <v>92.93</v>
      </c>
      <c r="DB7" s="24">
        <v>91.77</v>
      </c>
      <c r="DC7" s="24" t="s">
        <v>101</v>
      </c>
      <c r="DD7" s="24" t="s">
        <v>101</v>
      </c>
      <c r="DE7" s="24" t="s">
        <v>101</v>
      </c>
      <c r="DF7" s="24">
        <v>90.3</v>
      </c>
      <c r="DG7" s="24">
        <v>90.32</v>
      </c>
      <c r="DH7" s="24">
        <v>87.54</v>
      </c>
      <c r="DI7" s="24" t="s">
        <v>101</v>
      </c>
      <c r="DJ7" s="24" t="s">
        <v>101</v>
      </c>
      <c r="DK7" s="24" t="s">
        <v>101</v>
      </c>
      <c r="DL7" s="24">
        <v>5.62</v>
      </c>
      <c r="DM7" s="24">
        <v>11.25</v>
      </c>
      <c r="DN7" s="24" t="s">
        <v>101</v>
      </c>
      <c r="DO7" s="24" t="s">
        <v>101</v>
      </c>
      <c r="DP7" s="24" t="s">
        <v>101</v>
      </c>
      <c r="DQ7" s="24">
        <v>28.79</v>
      </c>
      <c r="DR7" s="24">
        <v>30.5</v>
      </c>
      <c r="DS7" s="24">
        <v>28.42</v>
      </c>
      <c r="DT7" s="24" t="s">
        <v>101</v>
      </c>
      <c r="DU7" s="24" t="s">
        <v>101</v>
      </c>
      <c r="DV7" s="24" t="s">
        <v>101</v>
      </c>
      <c r="DW7" s="24">
        <v>0</v>
      </c>
      <c r="DX7" s="24">
        <v>0</v>
      </c>
      <c r="DY7" s="24" t="s">
        <v>101</v>
      </c>
      <c r="DZ7" s="24" t="s">
        <v>101</v>
      </c>
      <c r="EA7" s="24" t="s">
        <v>101</v>
      </c>
      <c r="EB7" s="24">
        <v>0</v>
      </c>
      <c r="EC7" s="24">
        <v>0</v>
      </c>
      <c r="ED7" s="24">
        <v>0.08</v>
      </c>
      <c r="EE7" s="24" t="s">
        <v>101</v>
      </c>
      <c r="EF7" s="24" t="s">
        <v>101</v>
      </c>
      <c r="EG7" s="24" t="s">
        <v>101</v>
      </c>
      <c r="EH7" s="24">
        <v>0</v>
      </c>
      <c r="EI7" s="24">
        <v>0</v>
      </c>
      <c r="EJ7" s="24" t="s">
        <v>101</v>
      </c>
      <c r="EK7" s="24" t="s">
        <v>101</v>
      </c>
      <c r="EL7" s="24" t="s">
        <v>101</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2025-03-04T08:07:08Z</cp:lastPrinted>
  <dcterms:created xsi:type="dcterms:W3CDTF">2025-01-24T07:19:32Z</dcterms:created>
  <dcterms:modified xsi:type="dcterms:W3CDTF">2025-03-04T08:09:04Z</dcterms:modified>
  <cp:category/>
</cp:coreProperties>
</file>